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DO 30 TYS EURO\POSTĘPOWANIA 2020\dostawa prasy\"/>
    </mc:Choice>
  </mc:AlternateContent>
  <xr:revisionPtr revIDLastSave="0" documentId="13_ncr:1_{4F27137A-B807-4D34-BCA0-C6342EE218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acznik" sheetId="16" r:id="rId1"/>
  </sheets>
  <definedNames>
    <definedName name="_xlnm._FilterDatabase" localSheetId="0" hidden="1">załacznik!$A$2:$J$31</definedName>
  </definedNames>
  <calcPr calcId="191029"/>
</workbook>
</file>

<file path=xl/calcChain.xml><?xml version="1.0" encoding="utf-8"?>
<calcChain xmlns="http://schemas.openxmlformats.org/spreadsheetml/2006/main">
  <c r="G11" i="16" l="1"/>
  <c r="I11" i="16" s="1"/>
  <c r="G3" i="16" l="1"/>
  <c r="I3" i="16" s="1"/>
  <c r="G4" i="16"/>
  <c r="I4" i="16" s="1"/>
  <c r="G5" i="16"/>
  <c r="I5" i="16" s="1"/>
  <c r="G6" i="16"/>
  <c r="I6" i="16" s="1"/>
  <c r="G7" i="16"/>
  <c r="I7" i="16" s="1"/>
  <c r="G8" i="16"/>
  <c r="I8" i="16" s="1"/>
  <c r="G9" i="16"/>
  <c r="I9" i="16" s="1"/>
  <c r="G10" i="16"/>
  <c r="I10" i="16" s="1"/>
  <c r="G12" i="16"/>
  <c r="I12" i="16" s="1"/>
  <c r="G13" i="16"/>
  <c r="I13" i="16" s="1"/>
  <c r="G14" i="16"/>
  <c r="I14" i="16" s="1"/>
  <c r="G15" i="16"/>
  <c r="I15" i="16" s="1"/>
  <c r="G16" i="16"/>
  <c r="I16" i="16" s="1"/>
  <c r="G17" i="16"/>
  <c r="I17" i="16" s="1"/>
  <c r="G18" i="16"/>
  <c r="I18" i="16" s="1"/>
  <c r="G19" i="16"/>
  <c r="I19" i="16" s="1"/>
  <c r="G20" i="16"/>
  <c r="I20" i="16" s="1"/>
  <c r="G21" i="16"/>
  <c r="I21" i="16" s="1"/>
  <c r="G23" i="16"/>
  <c r="I23" i="16" s="1"/>
  <c r="G24" i="16"/>
  <c r="I24" i="16" s="1"/>
  <c r="E28" i="16"/>
  <c r="I30" i="16" l="1"/>
  <c r="I29" i="16"/>
  <c r="G31" i="16"/>
  <c r="I28" i="16"/>
  <c r="I31" i="16"/>
</calcChain>
</file>

<file path=xl/sharedStrings.xml><?xml version="1.0" encoding="utf-8"?>
<sst xmlns="http://schemas.openxmlformats.org/spreadsheetml/2006/main" count="103" uniqueCount="77">
  <si>
    <t>Lp</t>
  </si>
  <si>
    <t>SUPER EXPRESS</t>
  </si>
  <si>
    <t>GAZETA WYBORCZA</t>
  </si>
  <si>
    <t>FAKT - GAZETA CODZIENNA</t>
  </si>
  <si>
    <t>POLSKA METROPOLIA WARSZAWSKA</t>
  </si>
  <si>
    <t>Stawka 
VAT %</t>
  </si>
  <si>
    <t>Ilość prenumerat</t>
  </si>
  <si>
    <t>Miesięcznik</t>
  </si>
  <si>
    <t>Internet</t>
  </si>
  <si>
    <t>Cena jednostkowa netto</t>
  </si>
  <si>
    <t>ZPR Media S.A.</t>
  </si>
  <si>
    <t>AGORA</t>
  </si>
  <si>
    <t>NFOR Biznes Sp. z o.o.</t>
  </si>
  <si>
    <t>Gremi Business Communication Sp. z o.o.</t>
  </si>
  <si>
    <t>Ringier Axel Springer Polska</t>
  </si>
  <si>
    <t xml:space="preserve">Polskapresse </t>
  </si>
  <si>
    <t>ZAMÓWIENIA PUBLICZNE – DORADCA</t>
  </si>
  <si>
    <t>Publicus</t>
  </si>
  <si>
    <t>PRZETARGI PUBLICZNE</t>
  </si>
  <si>
    <t xml:space="preserve">Presscom </t>
  </si>
  <si>
    <t>POLSKIE DROGI</t>
  </si>
  <si>
    <t>Wydawnictwo Polskie Drogi Sp. z o.o.</t>
  </si>
  <si>
    <t>Abrys Sp. z o.o.</t>
  </si>
  <si>
    <t xml:space="preserve">IT PROFESSIONAL </t>
  </si>
  <si>
    <t>PRESSCOM Sp. z o.o.</t>
  </si>
  <si>
    <t>Wydawnictwo Wiedza i Praktyka sp. z o.o.</t>
  </si>
  <si>
    <t>Tytuł</t>
  </si>
  <si>
    <t>Wydawnictwo</t>
  </si>
  <si>
    <t>Częstotliwość wydań</t>
  </si>
  <si>
    <t>Wydawnictwo SIGMA-NOT Sp. z o.o</t>
  </si>
  <si>
    <t xml:space="preserve">RZECZPOSPOLITA - prenumerata podstawowa </t>
  </si>
  <si>
    <t>Netto</t>
  </si>
  <si>
    <t>Brutto</t>
  </si>
  <si>
    <t>Wartość 
brutto zł</t>
  </si>
  <si>
    <t>Wartość 
netto zł</t>
  </si>
  <si>
    <t xml:space="preserve">ZIELEŃ MIEJSKA </t>
  </si>
  <si>
    <t xml:space="preserve">PRZEGLĄD KOMUNALNY </t>
  </si>
  <si>
    <t xml:space="preserve">ATEST e-prenumerata   PLUS (z dostępem do archiwum e-publikacji) </t>
  </si>
  <si>
    <t>Newsweek</t>
  </si>
  <si>
    <t>Rzeczpospolita E-wydanie</t>
  </si>
  <si>
    <t>Ringier Axel Springer Polska.</t>
  </si>
  <si>
    <t>DZIENNIK GAZETA PRAWNA PREMIUM pakiet I-wszy z dodatkami</t>
  </si>
  <si>
    <t>Technika Komunalna dostępna tylko u wydawcy</t>
  </si>
  <si>
    <r>
      <t xml:space="preserve">PRZEGLĄD KOMUNALNY  - </t>
    </r>
    <r>
      <rPr>
        <b/>
        <sz val="10"/>
        <rFont val="Arial"/>
        <family val="2"/>
        <charset val="238"/>
      </rPr>
      <t>dostęp internetowy</t>
    </r>
  </si>
  <si>
    <r>
      <t xml:space="preserve">RZECZPOSPOLITA - prenumerata PLUS  </t>
    </r>
    <r>
      <rPr>
        <sz val="10"/>
        <color indexed="10"/>
        <rFont val="Arial"/>
        <family val="2"/>
        <charset val="238"/>
      </rPr>
      <t xml:space="preserve">zawierająca: </t>
    </r>
    <r>
      <rPr>
        <sz val="10"/>
        <rFont val="Arial"/>
        <family val="2"/>
        <charset val="238"/>
      </rPr>
      <t xml:space="preserve"> wydanie papierowe,  oraz </t>
    </r>
    <r>
      <rPr>
        <sz val="10"/>
        <color indexed="10"/>
        <rFont val="Arial"/>
        <family val="2"/>
        <charset val="238"/>
      </rPr>
      <t>rozszerzone</t>
    </r>
    <r>
      <rPr>
        <sz val="10"/>
        <rFont val="Arial"/>
        <family val="2"/>
        <charset val="238"/>
      </rPr>
      <t xml:space="preserve"> dodatki o kwartalne poradniki prawne, serie książek i płyt m.in. rozliczenie PIT itp.</t>
    </r>
  </si>
  <si>
    <t>Razem wartość</t>
  </si>
  <si>
    <r>
      <t xml:space="preserve">GAZETA WYBORCZA  - </t>
    </r>
    <r>
      <rPr>
        <b/>
        <sz val="10"/>
        <rFont val="Arial"/>
        <family val="2"/>
        <charset val="238"/>
      </rPr>
      <t>dostęp internetowy</t>
    </r>
  </si>
  <si>
    <t>GAZETA PODATKOWA</t>
  </si>
  <si>
    <t>Wydawnictwo Podatkowe GOFIN sp. z o.o.</t>
  </si>
  <si>
    <t>dziennik (poniedziałek, czwartek)</t>
  </si>
  <si>
    <t>okres prenumeraty</t>
  </si>
  <si>
    <t>dostawca</t>
  </si>
  <si>
    <r>
      <t xml:space="preserve">PORTAL KADROWO-PŁACOWY MODUŁ KADRY+PŁACE+ZUS </t>
    </r>
    <r>
      <rPr>
        <b/>
        <sz val="10"/>
        <rFont val="Arial"/>
        <family val="2"/>
        <charset val="238"/>
      </rPr>
      <t>- dostęp internetowy</t>
    </r>
  </si>
  <si>
    <t>Drogi gminne i powiatowe</t>
  </si>
  <si>
    <t>Semantka</t>
  </si>
  <si>
    <t>Dwumiesięcznik</t>
  </si>
  <si>
    <t>Stawka VAT</t>
  </si>
  <si>
    <t>Wartość netto (zł)</t>
  </si>
  <si>
    <t>Wartość brutto (zł)</t>
  </si>
  <si>
    <t>Suma (zł)</t>
  </si>
  <si>
    <t>Angora</t>
  </si>
  <si>
    <t>Linux</t>
  </si>
  <si>
    <t>Westa-Druk</t>
  </si>
  <si>
    <t>Tygodnik</t>
  </si>
  <si>
    <t>Liczba prenumerat</t>
  </si>
  <si>
    <t>RACHUNKOWOŚĆ BUDŻETOWA wersja PREMIUM PLUS</t>
  </si>
  <si>
    <t>INFOR</t>
  </si>
  <si>
    <t xml:space="preserve">  </t>
  </si>
  <si>
    <t>DZIENNIK GAZETA PRAWNA e-wydanie</t>
  </si>
  <si>
    <t>Dziennik</t>
  </si>
  <si>
    <t>2 razy w tygodniu</t>
  </si>
  <si>
    <t>x</t>
  </si>
  <si>
    <t>…......................................</t>
  </si>
  <si>
    <t>(miejscowość, data)</t>
  </si>
  <si>
    <t xml:space="preserve">(podpis uprawnionego </t>
  </si>
  <si>
    <t>przedstawiciela wykonawcy)</t>
  </si>
  <si>
    <t>załącznik 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</si>
</sst>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Cambria"/>
      <family val="1"/>
      <charset val="238"/>
    </font>
    <font>
      <sz val="10"/>
      <color rgb="FF000000"/>
      <name val="Arial CE"/>
      <family val="2"/>
    </font>
    <font>
      <sz val="10"/>
      <name val="Arial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3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9" fontId="6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9" fontId="0" fillId="0" borderId="1" xfId="2" applyFont="1" applyBorder="1"/>
    <xf numFmtId="2" fontId="3" fillId="0" borderId="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0" borderId="2" xfId="0" applyNumberFormat="1" applyBorder="1"/>
    <xf numFmtId="2" fontId="0" fillId="0" borderId="6" xfId="0" applyNumberFormat="1" applyBorder="1"/>
    <xf numFmtId="2" fontId="0" fillId="0" borderId="6" xfId="0" applyNumberFormat="1" applyBorder="1" applyAlignment="1">
      <alignment wrapText="1"/>
    </xf>
    <xf numFmtId="2" fontId="0" fillId="0" borderId="6" xfId="0" applyNumberFormat="1" applyFill="1" applyBorder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Border="1"/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8" xfId="1" applyNumberFormat="1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2" fontId="0" fillId="0" borderId="7" xfId="0" applyNumberFormat="1" applyBorder="1"/>
    <xf numFmtId="9" fontId="0" fillId="0" borderId="7" xfId="0" applyNumberFormat="1" applyBorder="1"/>
    <xf numFmtId="2" fontId="0" fillId="0" borderId="9" xfId="0" applyNumberFormat="1" applyBorder="1"/>
    <xf numFmtId="0" fontId="1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showGridLines="0" tabSelected="1" topLeftCell="A22" workbookViewId="0">
      <selection activeCell="O49" sqref="O49"/>
    </sheetView>
  </sheetViews>
  <sheetFormatPr defaultRowHeight="13.2" x14ac:dyDescent="0.25"/>
  <cols>
    <col min="1" max="1" width="4.33203125" style="24" customWidth="1"/>
    <col min="2" max="2" width="24.33203125" style="24" customWidth="1"/>
    <col min="3" max="3" width="22.44140625" style="24" customWidth="1"/>
    <col min="4" max="4" width="16.109375" style="24" customWidth="1"/>
    <col min="5" max="9" width="9.109375" style="24" hidden="1" customWidth="1"/>
    <col min="10" max="10" width="11.33203125" style="56" customWidth="1"/>
    <col min="11" max="11" width="22" style="33" hidden="1" customWidth="1"/>
    <col min="12" max="12" width="18.88671875" hidden="1" customWidth="1"/>
    <col min="13" max="15" width="11.109375" bestFit="1" customWidth="1"/>
  </cols>
  <sheetData>
    <row r="1" spans="1:24" ht="25.5" customHeight="1" x14ac:dyDescent="0.25">
      <c r="B1" s="90"/>
      <c r="C1" s="90"/>
      <c r="D1" s="90"/>
      <c r="E1" s="90"/>
      <c r="F1" s="90"/>
      <c r="G1" s="90"/>
      <c r="H1" s="90"/>
      <c r="I1" s="5"/>
      <c r="J1" s="51"/>
      <c r="M1" t="s">
        <v>76</v>
      </c>
    </row>
    <row r="2" spans="1:24" ht="52.8" x14ac:dyDescent="0.25">
      <c r="A2" s="1" t="s">
        <v>0</v>
      </c>
      <c r="B2" s="1" t="s">
        <v>26</v>
      </c>
      <c r="C2" s="1" t="s">
        <v>27</v>
      </c>
      <c r="D2" s="1" t="s">
        <v>28</v>
      </c>
      <c r="E2" s="6" t="s">
        <v>6</v>
      </c>
      <c r="F2" s="6" t="s">
        <v>9</v>
      </c>
      <c r="G2" s="6" t="s">
        <v>34</v>
      </c>
      <c r="H2" s="6" t="s">
        <v>5</v>
      </c>
      <c r="I2" s="7" t="s">
        <v>33</v>
      </c>
      <c r="J2" s="52" t="s">
        <v>64</v>
      </c>
      <c r="K2" s="7" t="s">
        <v>51</v>
      </c>
      <c r="L2" s="7" t="s">
        <v>50</v>
      </c>
      <c r="M2" s="7" t="s">
        <v>57</v>
      </c>
      <c r="N2" s="7" t="s">
        <v>56</v>
      </c>
      <c r="O2" s="7" t="s">
        <v>58</v>
      </c>
    </row>
    <row r="3" spans="1:24" x14ac:dyDescent="0.25">
      <c r="A3" s="4">
        <v>1</v>
      </c>
      <c r="B3" s="8" t="s">
        <v>16</v>
      </c>
      <c r="C3" s="2" t="s">
        <v>17</v>
      </c>
      <c r="D3" s="2" t="s">
        <v>7</v>
      </c>
      <c r="E3" s="9">
        <v>1</v>
      </c>
      <c r="F3" s="23">
        <v>245.04</v>
      </c>
      <c r="G3" s="10">
        <f>E3*F3</f>
        <v>245.04</v>
      </c>
      <c r="H3" s="42">
        <v>0.05</v>
      </c>
      <c r="I3" s="10">
        <f>G3+(G3*H3)</f>
        <v>257.29199999999997</v>
      </c>
      <c r="J3" s="14">
        <v>1</v>
      </c>
      <c r="K3" s="37"/>
      <c r="L3" s="36"/>
      <c r="M3" s="46"/>
      <c r="N3" s="48">
        <v>0.08</v>
      </c>
      <c r="O3" s="59"/>
      <c r="P3" s="60"/>
      <c r="Q3" s="73"/>
    </row>
    <row r="4" spans="1:24" x14ac:dyDescent="0.25">
      <c r="A4" s="4">
        <v>2</v>
      </c>
      <c r="B4" s="11" t="s">
        <v>18</v>
      </c>
      <c r="C4" s="2" t="s">
        <v>19</v>
      </c>
      <c r="D4" s="2" t="s">
        <v>7</v>
      </c>
      <c r="E4" s="9">
        <v>1</v>
      </c>
      <c r="F4" s="23">
        <v>265.56</v>
      </c>
      <c r="G4" s="10">
        <f t="shared" ref="G4:G21" si="0">E4*F4</f>
        <v>265.56</v>
      </c>
      <c r="H4" s="42">
        <v>0.05</v>
      </c>
      <c r="I4" s="10">
        <f t="shared" ref="I4:I21" si="1">G4+(G4*H4)</f>
        <v>278.83800000000002</v>
      </c>
      <c r="J4" s="14">
        <v>1</v>
      </c>
      <c r="K4" s="37"/>
      <c r="L4" s="36"/>
      <c r="M4" s="46"/>
      <c r="N4" s="48">
        <v>0.08</v>
      </c>
      <c r="O4" s="59"/>
      <c r="P4" s="60"/>
      <c r="Q4" s="74"/>
    </row>
    <row r="5" spans="1:24" ht="26.4" x14ac:dyDescent="0.25">
      <c r="A5" s="4">
        <v>3</v>
      </c>
      <c r="B5" s="8" t="s">
        <v>20</v>
      </c>
      <c r="C5" s="2" t="s">
        <v>21</v>
      </c>
      <c r="D5" s="2" t="s">
        <v>7</v>
      </c>
      <c r="E5" s="12">
        <v>1</v>
      </c>
      <c r="F5" s="23">
        <v>228.58</v>
      </c>
      <c r="G5" s="10">
        <f t="shared" si="0"/>
        <v>228.58</v>
      </c>
      <c r="H5" s="42">
        <v>0.05</v>
      </c>
      <c r="I5" s="10">
        <f t="shared" si="1"/>
        <v>240.00900000000001</v>
      </c>
      <c r="J5" s="14">
        <v>1</v>
      </c>
      <c r="K5" s="37"/>
      <c r="L5" s="36"/>
      <c r="M5" s="46"/>
      <c r="N5" s="48">
        <v>0.08</v>
      </c>
      <c r="O5" s="59"/>
      <c r="P5" s="60"/>
      <c r="Q5" s="73"/>
    </row>
    <row r="6" spans="1:24" x14ac:dyDescent="0.25">
      <c r="A6" s="4">
        <v>4</v>
      </c>
      <c r="B6" s="11" t="s">
        <v>36</v>
      </c>
      <c r="C6" s="2" t="s">
        <v>22</v>
      </c>
      <c r="D6" s="2" t="s">
        <v>7</v>
      </c>
      <c r="E6" s="12">
        <v>2</v>
      </c>
      <c r="F6" s="23">
        <v>265.56</v>
      </c>
      <c r="G6" s="10">
        <f t="shared" si="0"/>
        <v>531.12</v>
      </c>
      <c r="H6" s="42">
        <v>0.05</v>
      </c>
      <c r="I6" s="10">
        <f t="shared" si="1"/>
        <v>557.67600000000004</v>
      </c>
      <c r="J6" s="14">
        <v>2</v>
      </c>
      <c r="K6" s="37"/>
      <c r="L6" s="36"/>
      <c r="M6" s="46"/>
      <c r="N6" s="48">
        <v>0.08</v>
      </c>
      <c r="O6" s="59"/>
      <c r="P6" s="60"/>
      <c r="Q6" s="73"/>
    </row>
    <row r="7" spans="1:24" ht="26.4" x14ac:dyDescent="0.25">
      <c r="A7" s="4">
        <v>5</v>
      </c>
      <c r="B7" s="11" t="s">
        <v>43</v>
      </c>
      <c r="C7" s="2" t="s">
        <v>22</v>
      </c>
      <c r="D7" s="2" t="s">
        <v>8</v>
      </c>
      <c r="E7" s="12">
        <v>2</v>
      </c>
      <c r="F7" s="23">
        <v>210.73</v>
      </c>
      <c r="G7" s="10">
        <f t="shared" si="0"/>
        <v>421.46</v>
      </c>
      <c r="H7" s="42">
        <v>0.23</v>
      </c>
      <c r="I7" s="10">
        <f t="shared" si="1"/>
        <v>518.39580000000001</v>
      </c>
      <c r="J7" s="14">
        <v>2</v>
      </c>
      <c r="K7" s="37"/>
      <c r="L7" s="36"/>
      <c r="M7" s="46"/>
      <c r="N7" s="48">
        <v>0.08</v>
      </c>
      <c r="O7" s="59"/>
      <c r="P7" s="60"/>
      <c r="Q7" s="73"/>
    </row>
    <row r="8" spans="1:24" x14ac:dyDescent="0.25">
      <c r="A8" s="4">
        <v>6</v>
      </c>
      <c r="B8" s="11" t="s">
        <v>35</v>
      </c>
      <c r="C8" s="2" t="s">
        <v>22</v>
      </c>
      <c r="D8" s="4" t="s">
        <v>55</v>
      </c>
      <c r="E8" s="12">
        <v>1</v>
      </c>
      <c r="F8" s="23">
        <v>132.77000000000001</v>
      </c>
      <c r="G8" s="10">
        <f t="shared" si="0"/>
        <v>132.77000000000001</v>
      </c>
      <c r="H8" s="42">
        <v>0.05</v>
      </c>
      <c r="I8" s="10">
        <f t="shared" si="1"/>
        <v>139.4085</v>
      </c>
      <c r="J8" s="14">
        <v>1</v>
      </c>
      <c r="K8" s="37"/>
      <c r="L8" s="36"/>
      <c r="M8" s="46"/>
      <c r="N8" s="48">
        <v>0.08</v>
      </c>
      <c r="O8" s="59"/>
      <c r="P8" s="60"/>
      <c r="Q8" s="73"/>
    </row>
    <row r="9" spans="1:24" ht="39.6" x14ac:dyDescent="0.25">
      <c r="A9" s="4">
        <v>7</v>
      </c>
      <c r="B9" s="32" t="s">
        <v>37</v>
      </c>
      <c r="C9" s="2" t="s">
        <v>29</v>
      </c>
      <c r="D9" s="2" t="s">
        <v>8</v>
      </c>
      <c r="E9" s="12">
        <v>1</v>
      </c>
      <c r="F9" s="23">
        <v>68.88</v>
      </c>
      <c r="G9" s="10">
        <f t="shared" si="0"/>
        <v>68.88</v>
      </c>
      <c r="H9" s="42">
        <v>0.23</v>
      </c>
      <c r="I9" s="10">
        <f t="shared" si="1"/>
        <v>84.722399999999993</v>
      </c>
      <c r="J9" s="14">
        <v>1</v>
      </c>
      <c r="K9" s="37"/>
      <c r="L9" s="36"/>
      <c r="M9" s="47"/>
      <c r="N9" s="48">
        <v>0.08</v>
      </c>
      <c r="O9" s="59"/>
      <c r="P9" s="61"/>
      <c r="Q9" s="73"/>
    </row>
    <row r="10" spans="1:24" x14ac:dyDescent="0.25">
      <c r="A10" s="4">
        <v>8</v>
      </c>
      <c r="B10" s="8" t="s">
        <v>23</v>
      </c>
      <c r="C10" s="2" t="s">
        <v>24</v>
      </c>
      <c r="D10" s="2" t="s">
        <v>7</v>
      </c>
      <c r="E10" s="12">
        <v>1</v>
      </c>
      <c r="F10" s="23">
        <v>265.56</v>
      </c>
      <c r="G10" s="10">
        <f t="shared" si="0"/>
        <v>265.56</v>
      </c>
      <c r="H10" s="42">
        <v>0.05</v>
      </c>
      <c r="I10" s="10">
        <f t="shared" si="1"/>
        <v>278.83800000000002</v>
      </c>
      <c r="J10" s="14">
        <v>1</v>
      </c>
      <c r="K10" s="37"/>
      <c r="L10" s="36"/>
      <c r="M10" s="46"/>
      <c r="N10" s="48">
        <v>0.08</v>
      </c>
      <c r="O10" s="59"/>
      <c r="P10" s="60"/>
      <c r="Q10" s="58"/>
      <c r="X10" t="s">
        <v>67</v>
      </c>
    </row>
    <row r="11" spans="1:24" ht="39.6" x14ac:dyDescent="0.25">
      <c r="A11" s="4">
        <v>9</v>
      </c>
      <c r="B11" s="65" t="s">
        <v>65</v>
      </c>
      <c r="C11" s="66" t="s">
        <v>66</v>
      </c>
      <c r="D11" s="66" t="s">
        <v>8</v>
      </c>
      <c r="E11" s="67">
        <v>1</v>
      </c>
      <c r="F11" s="68">
        <v>265.56</v>
      </c>
      <c r="G11" s="69">
        <f>E11*F11</f>
        <v>265.56</v>
      </c>
      <c r="H11" s="70">
        <v>0.05</v>
      </c>
      <c r="I11" s="69">
        <f>G11+(G11*H11)</f>
        <v>278.83800000000002</v>
      </c>
      <c r="J11" s="71">
        <v>1</v>
      </c>
      <c r="K11" s="37"/>
      <c r="L11" s="36"/>
      <c r="M11" s="46"/>
      <c r="N11" s="48">
        <v>0.08</v>
      </c>
      <c r="O11" s="59"/>
      <c r="P11" s="60"/>
      <c r="Q11" s="58"/>
    </row>
    <row r="12" spans="1:24" ht="105.6" x14ac:dyDescent="0.25">
      <c r="A12" s="4">
        <v>10</v>
      </c>
      <c r="B12" s="13" t="s">
        <v>44</v>
      </c>
      <c r="C12" s="2" t="s">
        <v>13</v>
      </c>
      <c r="D12" s="4" t="s">
        <v>69</v>
      </c>
      <c r="E12" s="14">
        <v>1</v>
      </c>
      <c r="F12" s="23">
        <v>1239.27</v>
      </c>
      <c r="G12" s="10">
        <f t="shared" si="0"/>
        <v>1239.27</v>
      </c>
      <c r="H12" s="43">
        <v>0.08</v>
      </c>
      <c r="I12" s="10">
        <f t="shared" si="1"/>
        <v>1338.4115999999999</v>
      </c>
      <c r="J12" s="14">
        <v>1</v>
      </c>
      <c r="K12" s="37"/>
      <c r="L12" s="36"/>
      <c r="M12" s="46"/>
      <c r="N12" s="48">
        <v>0.08</v>
      </c>
      <c r="O12" s="59"/>
      <c r="P12" s="60"/>
      <c r="Q12" s="58"/>
      <c r="S12" s="73"/>
      <c r="T12" s="58"/>
    </row>
    <row r="13" spans="1:24" ht="26.4" x14ac:dyDescent="0.25">
      <c r="A13" s="4">
        <v>11</v>
      </c>
      <c r="B13" s="13" t="s">
        <v>30</v>
      </c>
      <c r="C13" s="2" t="s">
        <v>13</v>
      </c>
      <c r="D13" s="4" t="s">
        <v>69</v>
      </c>
      <c r="E13" s="14">
        <v>2</v>
      </c>
      <c r="F13" s="23">
        <v>1105.5899999999999</v>
      </c>
      <c r="G13" s="10">
        <f t="shared" si="0"/>
        <v>2211.1799999999998</v>
      </c>
      <c r="H13" s="43">
        <v>0.08</v>
      </c>
      <c r="I13" s="10">
        <f t="shared" si="1"/>
        <v>2388.0744</v>
      </c>
      <c r="J13" s="14">
        <v>2</v>
      </c>
      <c r="K13" s="37"/>
      <c r="L13" s="36"/>
      <c r="M13" s="46"/>
      <c r="N13" s="48">
        <v>0.08</v>
      </c>
      <c r="O13" s="59"/>
      <c r="P13" s="60"/>
      <c r="Q13" s="58"/>
      <c r="S13" s="73"/>
      <c r="T13" s="58"/>
    </row>
    <row r="14" spans="1:24" x14ac:dyDescent="0.25">
      <c r="A14" s="4">
        <v>12</v>
      </c>
      <c r="B14" s="15" t="s">
        <v>39</v>
      </c>
      <c r="C14" s="16" t="s">
        <v>12</v>
      </c>
      <c r="D14" s="3" t="s">
        <v>8</v>
      </c>
      <c r="E14" s="17">
        <v>1</v>
      </c>
      <c r="F14" s="23">
        <v>842.93</v>
      </c>
      <c r="G14" s="10">
        <f t="shared" si="0"/>
        <v>842.93</v>
      </c>
      <c r="H14" s="42">
        <v>0.23</v>
      </c>
      <c r="I14" s="10">
        <f t="shared" si="1"/>
        <v>1036.8038999999999</v>
      </c>
      <c r="J14" s="14">
        <v>1</v>
      </c>
      <c r="K14" s="37"/>
      <c r="L14" s="36"/>
      <c r="M14" s="46"/>
      <c r="N14" s="48">
        <v>0.08</v>
      </c>
      <c r="O14" s="59"/>
      <c r="P14" s="60"/>
      <c r="Q14" s="58"/>
    </row>
    <row r="15" spans="1:24" ht="27.75" customHeight="1" x14ac:dyDescent="0.25">
      <c r="A15" s="4">
        <v>13</v>
      </c>
      <c r="B15" s="13" t="s">
        <v>4</v>
      </c>
      <c r="C15" s="2" t="s">
        <v>15</v>
      </c>
      <c r="D15" s="2" t="s">
        <v>70</v>
      </c>
      <c r="E15" s="14">
        <v>1</v>
      </c>
      <c r="F15" s="23">
        <v>238</v>
      </c>
      <c r="G15" s="10">
        <f t="shared" si="0"/>
        <v>238</v>
      </c>
      <c r="H15" s="43">
        <v>0.08</v>
      </c>
      <c r="I15" s="10">
        <f t="shared" si="1"/>
        <v>257.04000000000002</v>
      </c>
      <c r="J15" s="14">
        <v>1</v>
      </c>
      <c r="K15" s="37"/>
      <c r="L15" s="36"/>
      <c r="M15" s="46"/>
      <c r="N15" s="48">
        <v>0.08</v>
      </c>
      <c r="O15" s="59"/>
      <c r="P15" s="60"/>
      <c r="Q15" s="58"/>
    </row>
    <row r="16" spans="1:24" ht="26.4" x14ac:dyDescent="0.25">
      <c r="A16" s="4">
        <v>14</v>
      </c>
      <c r="B16" s="8" t="s">
        <v>38</v>
      </c>
      <c r="C16" s="2" t="s">
        <v>40</v>
      </c>
      <c r="D16" s="2" t="s">
        <v>7</v>
      </c>
      <c r="E16" s="12">
        <v>3</v>
      </c>
      <c r="F16" s="23">
        <v>196.35</v>
      </c>
      <c r="G16" s="10">
        <f t="shared" si="0"/>
        <v>589.04999999999995</v>
      </c>
      <c r="H16" s="43">
        <v>0.08</v>
      </c>
      <c r="I16" s="10">
        <f t="shared" si="1"/>
        <v>636.17399999999998</v>
      </c>
      <c r="J16" s="14">
        <v>2</v>
      </c>
      <c r="K16" s="37"/>
      <c r="L16" s="36"/>
      <c r="M16" s="46"/>
      <c r="N16" s="45">
        <v>0.08</v>
      </c>
      <c r="O16" s="59"/>
      <c r="P16" s="60"/>
      <c r="Q16" s="58"/>
    </row>
    <row r="17" spans="1:17" ht="26.4" x14ac:dyDescent="0.25">
      <c r="A17" s="4">
        <v>15</v>
      </c>
      <c r="B17" s="13" t="s">
        <v>3</v>
      </c>
      <c r="C17" s="2" t="s">
        <v>14</v>
      </c>
      <c r="D17" s="4" t="s">
        <v>69</v>
      </c>
      <c r="E17" s="14">
        <v>1</v>
      </c>
      <c r="F17" s="23">
        <v>393.9</v>
      </c>
      <c r="G17" s="10">
        <f t="shared" si="0"/>
        <v>393.9</v>
      </c>
      <c r="H17" s="43">
        <v>0.08</v>
      </c>
      <c r="I17" s="10">
        <f t="shared" si="1"/>
        <v>425.41199999999998</v>
      </c>
      <c r="J17" s="14">
        <v>1</v>
      </c>
      <c r="K17" s="37"/>
      <c r="L17" s="36"/>
      <c r="M17" s="46"/>
      <c r="N17" s="48">
        <v>0.08</v>
      </c>
      <c r="O17" s="59"/>
      <c r="P17" s="60"/>
      <c r="Q17" s="58"/>
    </row>
    <row r="18" spans="1:17" x14ac:dyDescent="0.25">
      <c r="A18" s="4">
        <v>16</v>
      </c>
      <c r="B18" s="13" t="s">
        <v>1</v>
      </c>
      <c r="C18" s="2" t="s">
        <v>10</v>
      </c>
      <c r="D18" s="4" t="s">
        <v>69</v>
      </c>
      <c r="E18" s="14">
        <v>1</v>
      </c>
      <c r="F18" s="23">
        <v>399.96</v>
      </c>
      <c r="G18" s="10">
        <f t="shared" si="0"/>
        <v>399.96</v>
      </c>
      <c r="H18" s="42">
        <v>0.08</v>
      </c>
      <c r="I18" s="10">
        <f t="shared" si="1"/>
        <v>431.95679999999999</v>
      </c>
      <c r="J18" s="14">
        <v>1</v>
      </c>
      <c r="K18" s="37"/>
      <c r="L18" s="36"/>
      <c r="M18" s="46"/>
      <c r="N18" s="48">
        <v>0.08</v>
      </c>
      <c r="O18" s="59"/>
      <c r="P18" s="60"/>
      <c r="Q18" s="58"/>
    </row>
    <row r="19" spans="1:17" x14ac:dyDescent="0.25">
      <c r="A19" s="4">
        <v>17</v>
      </c>
      <c r="B19" s="13" t="s">
        <v>2</v>
      </c>
      <c r="C19" s="2" t="s">
        <v>11</v>
      </c>
      <c r="D19" s="4" t="s">
        <v>69</v>
      </c>
      <c r="E19" s="14">
        <v>2</v>
      </c>
      <c r="F19" s="23">
        <v>781.74</v>
      </c>
      <c r="G19" s="10">
        <f t="shared" si="0"/>
        <v>1563.48</v>
      </c>
      <c r="H19" s="42">
        <v>0.08</v>
      </c>
      <c r="I19" s="10">
        <f t="shared" si="1"/>
        <v>1688.5584000000001</v>
      </c>
      <c r="J19" s="14">
        <v>2</v>
      </c>
      <c r="K19" s="37"/>
      <c r="L19" s="36"/>
      <c r="M19" s="46"/>
      <c r="N19" s="48">
        <v>0.08</v>
      </c>
      <c r="O19" s="59"/>
      <c r="P19" s="60"/>
      <c r="Q19" s="58"/>
    </row>
    <row r="20" spans="1:17" ht="26.4" x14ac:dyDescent="0.25">
      <c r="A20" s="4">
        <v>18</v>
      </c>
      <c r="B20" s="57" t="s">
        <v>46</v>
      </c>
      <c r="C20" s="2" t="s">
        <v>11</v>
      </c>
      <c r="D20" s="4" t="s">
        <v>8</v>
      </c>
      <c r="E20" s="14">
        <v>2</v>
      </c>
      <c r="F20" s="44">
        <v>325.2</v>
      </c>
      <c r="G20" s="10">
        <f t="shared" si="0"/>
        <v>650.4</v>
      </c>
      <c r="H20" s="42">
        <v>0.23</v>
      </c>
      <c r="I20" s="10">
        <f t="shared" si="1"/>
        <v>799.99199999999996</v>
      </c>
      <c r="J20" s="53">
        <v>3</v>
      </c>
      <c r="K20" s="39"/>
      <c r="L20" s="38"/>
      <c r="M20" s="46"/>
      <c r="N20" s="45">
        <v>0.08</v>
      </c>
      <c r="O20" s="59"/>
      <c r="P20" s="60"/>
      <c r="Q20" s="58"/>
    </row>
    <row r="21" spans="1:17" ht="39.6" x14ac:dyDescent="0.25">
      <c r="A21" s="4">
        <v>19</v>
      </c>
      <c r="B21" s="18" t="s">
        <v>41</v>
      </c>
      <c r="C21" s="16" t="s">
        <v>12</v>
      </c>
      <c r="D21" s="4" t="s">
        <v>69</v>
      </c>
      <c r="E21" s="19">
        <v>2</v>
      </c>
      <c r="F21" s="23">
        <v>1106.9100000000001</v>
      </c>
      <c r="G21" s="10">
        <f t="shared" si="0"/>
        <v>2213.8200000000002</v>
      </c>
      <c r="H21" s="43">
        <v>0.08</v>
      </c>
      <c r="I21" s="10">
        <f t="shared" si="1"/>
        <v>2390.9256</v>
      </c>
      <c r="J21" s="14">
        <v>1</v>
      </c>
      <c r="K21" s="37"/>
      <c r="L21" s="36"/>
      <c r="M21" s="46"/>
      <c r="N21" s="48">
        <v>0.08</v>
      </c>
      <c r="O21" s="59"/>
      <c r="P21" s="60"/>
      <c r="Q21" s="72"/>
    </row>
    <row r="22" spans="1:17" ht="26.4" x14ac:dyDescent="0.25">
      <c r="A22" s="4">
        <v>20</v>
      </c>
      <c r="B22" s="18" t="s">
        <v>68</v>
      </c>
      <c r="C22" s="16" t="s">
        <v>12</v>
      </c>
      <c r="D22" s="3" t="s">
        <v>8</v>
      </c>
      <c r="E22" s="19"/>
      <c r="F22" s="23"/>
      <c r="G22" s="10"/>
      <c r="H22" s="43"/>
      <c r="I22" s="10"/>
      <c r="J22" s="14">
        <v>1</v>
      </c>
      <c r="K22" s="37"/>
      <c r="L22" s="36"/>
      <c r="M22" s="46"/>
      <c r="N22" s="48">
        <v>0.08</v>
      </c>
      <c r="O22" s="59"/>
      <c r="P22" s="60"/>
      <c r="Q22" s="72"/>
    </row>
    <row r="23" spans="1:17" ht="52.8" x14ac:dyDescent="0.25">
      <c r="A23" s="4">
        <v>21</v>
      </c>
      <c r="B23" s="32" t="s">
        <v>52</v>
      </c>
      <c r="C23" s="16" t="s">
        <v>25</v>
      </c>
      <c r="D23" s="3" t="s">
        <v>8</v>
      </c>
      <c r="E23" s="19">
        <v>1</v>
      </c>
      <c r="F23" s="23">
        <v>503.28</v>
      </c>
      <c r="G23" s="10">
        <f t="shared" ref="G23:G24" si="2">E23*F23</f>
        <v>503.28</v>
      </c>
      <c r="H23" s="42">
        <v>0.23</v>
      </c>
      <c r="I23" s="10">
        <f t="shared" ref="I23" si="3">G23+(G23*H23)</f>
        <v>619.03440000000001</v>
      </c>
      <c r="J23" s="14">
        <v>1</v>
      </c>
      <c r="K23" s="37"/>
      <c r="L23" s="36"/>
      <c r="M23" s="46"/>
      <c r="N23" s="48">
        <v>0.23</v>
      </c>
      <c r="O23" s="59"/>
      <c r="P23" s="60"/>
      <c r="Q23" s="58"/>
    </row>
    <row r="24" spans="1:17" ht="39.6" x14ac:dyDescent="0.25">
      <c r="A24" s="4">
        <v>22</v>
      </c>
      <c r="B24" s="18" t="s">
        <v>47</v>
      </c>
      <c r="C24" s="16" t="s">
        <v>48</v>
      </c>
      <c r="D24" s="16" t="s">
        <v>49</v>
      </c>
      <c r="E24" s="19">
        <v>1</v>
      </c>
      <c r="F24" s="23">
        <v>260</v>
      </c>
      <c r="G24" s="10">
        <f t="shared" si="2"/>
        <v>260</v>
      </c>
      <c r="H24" s="42">
        <v>0.08</v>
      </c>
      <c r="I24" s="10">
        <f t="shared" ref="I24" si="4">G24+(G24*H24)</f>
        <v>280.8</v>
      </c>
      <c r="J24" s="14">
        <v>1</v>
      </c>
      <c r="K24" s="37"/>
      <c r="L24" s="36"/>
      <c r="M24" s="46"/>
      <c r="N24" s="48">
        <v>0.08</v>
      </c>
      <c r="O24" s="59"/>
      <c r="P24" s="60"/>
      <c r="Q24" s="58"/>
    </row>
    <row r="25" spans="1:17" x14ac:dyDescent="0.25">
      <c r="A25" s="4">
        <v>23</v>
      </c>
      <c r="B25" s="18" t="s">
        <v>53</v>
      </c>
      <c r="C25" s="16" t="s">
        <v>54</v>
      </c>
      <c r="D25" s="16" t="s">
        <v>55</v>
      </c>
      <c r="E25" s="19"/>
      <c r="F25" s="23"/>
      <c r="G25" s="10"/>
      <c r="H25" s="42"/>
      <c r="I25" s="10"/>
      <c r="J25" s="14">
        <v>1</v>
      </c>
      <c r="K25" s="37"/>
      <c r="L25" s="36"/>
      <c r="M25" s="46"/>
      <c r="N25" s="45">
        <v>0.08</v>
      </c>
      <c r="O25" s="59"/>
      <c r="P25" s="60"/>
      <c r="Q25" s="58"/>
    </row>
    <row r="26" spans="1:17" x14ac:dyDescent="0.25">
      <c r="A26" s="75">
        <v>24</v>
      </c>
      <c r="B26" s="76" t="s">
        <v>60</v>
      </c>
      <c r="C26" s="77" t="s">
        <v>62</v>
      </c>
      <c r="D26" s="77" t="s">
        <v>63</v>
      </c>
      <c r="E26" s="78"/>
      <c r="F26" s="49"/>
      <c r="G26" s="50"/>
      <c r="H26" s="79"/>
      <c r="I26" s="80"/>
      <c r="J26" s="81">
        <v>1</v>
      </c>
      <c r="K26" s="82"/>
      <c r="L26" s="83"/>
      <c r="M26" s="46"/>
      <c r="N26" s="45">
        <v>0.08</v>
      </c>
      <c r="O26" s="59"/>
      <c r="P26" s="60"/>
      <c r="Q26" s="58"/>
    </row>
    <row r="27" spans="1:17" ht="26.4" x14ac:dyDescent="0.25">
      <c r="A27" s="4">
        <v>25</v>
      </c>
      <c r="B27" s="18" t="s">
        <v>61</v>
      </c>
      <c r="C27" s="16" t="s">
        <v>25</v>
      </c>
      <c r="D27" s="16" t="s">
        <v>7</v>
      </c>
      <c r="E27" s="19"/>
      <c r="F27" s="23"/>
      <c r="G27" s="10"/>
      <c r="H27" s="42"/>
      <c r="I27" s="10"/>
      <c r="J27" s="14">
        <v>1</v>
      </c>
      <c r="K27" s="37"/>
      <c r="L27" s="36"/>
      <c r="M27" s="84"/>
      <c r="N27" s="85">
        <v>0.08</v>
      </c>
      <c r="O27" s="86"/>
      <c r="P27" s="60"/>
      <c r="Q27" s="58"/>
    </row>
    <row r="28" spans="1:17" x14ac:dyDescent="0.25">
      <c r="A28" s="4">
        <v>26</v>
      </c>
      <c r="B28" s="8"/>
      <c r="C28" s="8"/>
      <c r="D28" s="8"/>
      <c r="E28" s="14">
        <f>SUM(E3:E25)</f>
        <v>29</v>
      </c>
      <c r="F28" s="10"/>
      <c r="G28" s="20"/>
      <c r="H28" s="27">
        <v>0.23</v>
      </c>
      <c r="I28" s="10" t="e">
        <f>I7+#REF!+I9+I14+#REF!+I20+I23+#REF!+#REF!+#REF!+#REF!+#REF!+#REF!</f>
        <v>#REF!</v>
      </c>
      <c r="J28" s="91" t="s">
        <v>59</v>
      </c>
      <c r="K28" s="92"/>
      <c r="L28" s="92"/>
      <c r="M28" s="88"/>
      <c r="N28" s="89" t="s">
        <v>71</v>
      </c>
      <c r="O28" s="46"/>
      <c r="P28" s="62"/>
    </row>
    <row r="29" spans="1:17" ht="13.8" hidden="1" x14ac:dyDescent="0.25">
      <c r="B29" s="31"/>
      <c r="F29" s="25"/>
      <c r="G29" s="26"/>
      <c r="H29" s="40">
        <v>0.08</v>
      </c>
      <c r="I29" s="41">
        <f>I12+I13+I15+I16+I17+I18+I19+I21+I24</f>
        <v>9837.3527999999988</v>
      </c>
      <c r="J29" s="54"/>
      <c r="K29" s="34"/>
      <c r="L29" s="30"/>
    </row>
    <row r="30" spans="1:17" ht="13.8" x14ac:dyDescent="0.25">
      <c r="B30" s="31"/>
      <c r="F30" s="25"/>
      <c r="G30" s="25"/>
      <c r="H30" s="27">
        <v>0.05</v>
      </c>
      <c r="I30" s="10" t="e">
        <f>I3+I4+I5+I6+I8+#REF!+I10+I11+#REF!</f>
        <v>#REF!</v>
      </c>
      <c r="J30" s="54"/>
      <c r="K30" s="35"/>
    </row>
    <row r="31" spans="1:17" ht="26.4" x14ac:dyDescent="0.25">
      <c r="D31" s="28"/>
      <c r="E31" s="21" t="s">
        <v>45</v>
      </c>
      <c r="F31" s="22" t="s">
        <v>31</v>
      </c>
      <c r="G31" s="20">
        <f>SUM(G3:G25)</f>
        <v>13529.8</v>
      </c>
      <c r="H31" s="4" t="s">
        <v>32</v>
      </c>
      <c r="I31" s="22">
        <f>SUM(I3:I25)</f>
        <v>14927.200800000001</v>
      </c>
      <c r="J31" s="55"/>
      <c r="K31" s="34"/>
    </row>
    <row r="33" spans="1:14" x14ac:dyDescent="0.25">
      <c r="A33" s="29"/>
    </row>
    <row r="34" spans="1:14" hidden="1" x14ac:dyDescent="0.25"/>
    <row r="35" spans="1:14" hidden="1" x14ac:dyDescent="0.25">
      <c r="A35" s="24" t="s">
        <v>42</v>
      </c>
    </row>
    <row r="36" spans="1:14" hidden="1" x14ac:dyDescent="0.25"/>
    <row r="37" spans="1:14" x14ac:dyDescent="0.25">
      <c r="K37" s="87"/>
    </row>
    <row r="38" spans="1:14" x14ac:dyDescent="0.25">
      <c r="B38" s="24" t="s">
        <v>72</v>
      </c>
      <c r="K38" s="87"/>
      <c r="M38" s="24" t="s">
        <v>72</v>
      </c>
      <c r="N38" s="87"/>
    </row>
    <row r="39" spans="1:14" x14ac:dyDescent="0.25">
      <c r="B39" s="24" t="s">
        <v>73</v>
      </c>
      <c r="K39" s="87"/>
      <c r="M39" s="56" t="s">
        <v>74</v>
      </c>
      <c r="N39" s="87"/>
    </row>
    <row r="40" spans="1:14" x14ac:dyDescent="0.25">
      <c r="K40" s="87"/>
      <c r="M40" s="56" t="s">
        <v>75</v>
      </c>
      <c r="N40" s="87"/>
    </row>
    <row r="41" spans="1:14" x14ac:dyDescent="0.25">
      <c r="K41" s="87"/>
    </row>
    <row r="42" spans="1:14" x14ac:dyDescent="0.25">
      <c r="B42" s="63"/>
      <c r="C42" s="64"/>
      <c r="K42" s="87"/>
    </row>
    <row r="43" spans="1:14" x14ac:dyDescent="0.25">
      <c r="K43" s="87"/>
    </row>
  </sheetData>
  <autoFilter ref="A2:J31" xr:uid="{00000000-0009-0000-0000-000000000000}"/>
  <mergeCells count="2">
    <mergeCell ref="B1:H1"/>
    <mergeCell ref="J28:L28"/>
  </mergeCells>
  <pageMargins left="0.25" right="0.25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</vt:lpstr>
    </vt:vector>
  </TitlesOfParts>
  <Company>Oddział Warszawa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mtrybuch</cp:lastModifiedBy>
  <cp:lastPrinted>2020-11-05T08:31:04Z</cp:lastPrinted>
  <dcterms:created xsi:type="dcterms:W3CDTF">2010-10-14T12:26:47Z</dcterms:created>
  <dcterms:modified xsi:type="dcterms:W3CDTF">2020-11-05T08:33:23Z</dcterms:modified>
</cp:coreProperties>
</file>